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R:\Zum Versenden\"/>
    </mc:Choice>
  </mc:AlternateContent>
  <xr:revisionPtr revIDLastSave="0" documentId="13_ncr:1_{73097368-6A88-468F-9DF6-91A141C2CA3F}" xr6:coauthVersionLast="47" xr6:coauthVersionMax="47" xr10:uidLastSave="{00000000-0000-0000-0000-000000000000}"/>
  <bookViews>
    <workbookView xWindow="28680" yWindow="-120" windowWidth="29040" windowHeight="15840" xr2:uid="{E41630B0-7A79-4337-A75B-0D86CAE12B1E}"/>
  </bookViews>
  <sheets>
    <sheet name="Kalkulation Ganztagspauschale" sheetId="1" r:id="rId1"/>
    <sheet name="Tabelle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1" l="1"/>
  <c r="C24" i="1"/>
  <c r="B13" i="1"/>
  <c r="C35" i="1" l="1"/>
  <c r="B45" i="1"/>
  <c r="D45" i="1" s="1"/>
  <c r="B44" i="1"/>
  <c r="D44" i="1" s="1"/>
  <c r="B43" i="1"/>
  <c r="D43" i="1" s="1"/>
  <c r="B42" i="1"/>
  <c r="D42" i="1" s="1"/>
  <c r="B41" i="1"/>
  <c r="D41" i="1" s="1"/>
  <c r="B40" i="1"/>
  <c r="D40" i="1" s="1"/>
  <c r="B26" i="1"/>
  <c r="C26" i="1" s="1"/>
  <c r="B25" i="1"/>
  <c r="B24" i="1"/>
  <c r="B23" i="1"/>
  <c r="C23" i="1" s="1"/>
  <c r="B32" i="1"/>
  <c r="C32" i="1" s="1"/>
  <c r="B31" i="1"/>
  <c r="C31" i="1" s="1"/>
  <c r="B30" i="1"/>
  <c r="C30" i="1" s="1"/>
  <c r="B29" i="1"/>
  <c r="C29" i="1" s="1"/>
  <c r="B20" i="1"/>
  <c r="C20" i="1" s="1"/>
  <c r="B19" i="1"/>
  <c r="C19" i="1" s="1"/>
  <c r="B18" i="1"/>
  <c r="C18" i="1" s="1"/>
  <c r="B17" i="1"/>
  <c r="C17" i="1" s="1"/>
  <c r="B16" i="1"/>
  <c r="C16" i="1" s="1"/>
  <c r="B59" i="1"/>
  <c r="B60" i="1"/>
  <c r="B58" i="1"/>
  <c r="B61" i="1" l="1"/>
  <c r="D46" i="1"/>
  <c r="C25" i="1"/>
  <c r="B37" i="1"/>
  <c r="C13" i="1"/>
  <c r="C37" i="1" l="1"/>
  <c r="B64" i="1" s="1"/>
</calcChain>
</file>

<file path=xl/sharedStrings.xml><?xml version="1.0" encoding="utf-8"?>
<sst xmlns="http://schemas.openxmlformats.org/spreadsheetml/2006/main" count="123" uniqueCount="80">
  <si>
    <t>Name:</t>
  </si>
  <si>
    <t>Tagungsdatum:</t>
  </si>
  <si>
    <t xml:space="preserve">Kostenübersicht für Ihre Tagung </t>
  </si>
  <si>
    <t>Getränkeauswahl während der Tagung</t>
  </si>
  <si>
    <t>Ihre Auswahl für Getränke während der Tagung</t>
  </si>
  <si>
    <t>Ihre Auswahl für die Tagungspause</t>
  </si>
  <si>
    <t>Tagungsgebäck pro Person</t>
  </si>
  <si>
    <t>1 halbes belegtes Brötchen pro Person</t>
  </si>
  <si>
    <t>2 süße und herzhafte Strudelstückchen pro Person</t>
  </si>
  <si>
    <t>1 ofenfrische Brezel pro Person</t>
  </si>
  <si>
    <t>Joghurt</t>
  </si>
  <si>
    <t>Gemüsesticks mit verschiedenen Dips</t>
  </si>
  <si>
    <t>Frischer Blechkuchen am Nachmittag</t>
  </si>
  <si>
    <t>Mittagessen</t>
  </si>
  <si>
    <t>Vorsuppe nach Tagesangebot</t>
  </si>
  <si>
    <t>Dessert nach Tagesangebot</t>
  </si>
  <si>
    <t>Mittagsimbiss aus dem Suppentopf mit Baguette</t>
  </si>
  <si>
    <r>
      <t xml:space="preserve">Mineralwasser </t>
    </r>
    <r>
      <rPr>
        <sz val="12"/>
        <color theme="1"/>
        <rFont val="Calibri"/>
        <family val="2"/>
      </rPr>
      <t>und</t>
    </r>
    <r>
      <rPr>
        <sz val="11"/>
        <color theme="1"/>
        <rFont val="Calibri"/>
        <family val="2"/>
      </rPr>
      <t xml:space="preserve"> Apfelsaft zum Mittagessen eingesetzt</t>
    </r>
  </si>
  <si>
    <t>Abendessen</t>
  </si>
  <si>
    <t>als Tellergericht</t>
  </si>
  <si>
    <t>als 2 Gänge Menü</t>
  </si>
  <si>
    <t>als 3 Gänge Menü</t>
  </si>
  <si>
    <t>Tagungspause am Vormittag</t>
  </si>
  <si>
    <t>Tagungspause am Nachmittag</t>
  </si>
  <si>
    <t>frisches Obst, aufgeschnitten</t>
  </si>
  <si>
    <t>keine</t>
  </si>
  <si>
    <t>nicht gewünscht</t>
  </si>
  <si>
    <t>Personenzahl:</t>
  </si>
  <si>
    <t>pro Person</t>
  </si>
  <si>
    <t>für alle Teilnehmer</t>
  </si>
  <si>
    <t>Gesamtpreis der Tagungspauschale</t>
  </si>
  <si>
    <t>nicht ausgewählt</t>
  </si>
  <si>
    <t>Tagungstechnik</t>
  </si>
  <si>
    <t>Technik</t>
  </si>
  <si>
    <t>Moderatorenkoffer- innerhalb der Pauschale</t>
  </si>
  <si>
    <t>Flipchart- innerhalb der Pauschale</t>
  </si>
  <si>
    <t>Flipchart- zusätzlich</t>
  </si>
  <si>
    <t>Beamer mit Leinwand- innerhalb der Pauschale</t>
  </si>
  <si>
    <t>Projektionsfernseher für den Moderator</t>
  </si>
  <si>
    <t>Mikrofonanlage-Standard  mit 1 Stabmikrofon</t>
  </si>
  <si>
    <t>zusätzliches Mikrofon</t>
  </si>
  <si>
    <t>Stück</t>
  </si>
  <si>
    <t>Gesamtpreis Tagungstechnik:</t>
  </si>
  <si>
    <t>Räume</t>
  </si>
  <si>
    <t>Haupttagungsraum</t>
  </si>
  <si>
    <t>Gruppenraum 1</t>
  </si>
  <si>
    <t>Gruppenraum 2</t>
  </si>
  <si>
    <t>Gruppenraum 3</t>
  </si>
  <si>
    <t>Gesamtpreis Raummiete</t>
  </si>
  <si>
    <t>Tagungsräume</t>
  </si>
  <si>
    <t xml:space="preserve">Einzelpreise </t>
  </si>
  <si>
    <t xml:space="preserve">Gesamt in </t>
  </si>
  <si>
    <t xml:space="preserve">Gesamtpreis </t>
  </si>
  <si>
    <t>Gesamtpreis</t>
  </si>
  <si>
    <t>Einzelpreise</t>
  </si>
  <si>
    <t>Gesamtkosten des Tagungstages</t>
  </si>
  <si>
    <t>bitte eintragen</t>
  </si>
  <si>
    <t>Raum Königin Luise- bis 80 Pers.</t>
  </si>
  <si>
    <t>Raum Kaiser Wilhelm- bis 18 Pers</t>
  </si>
  <si>
    <t>Clubzimmer- im Haupthaus- bis 10 Pers.</t>
  </si>
  <si>
    <t>Getränkepauschale I (Mineralwasser satt ganztägig) im Tagungsraum</t>
  </si>
  <si>
    <t>1 Hauptgericht nach Tagesangebot mit 3 Gerichten zur Wahl</t>
  </si>
  <si>
    <t>Getränke á la carte mit zusätzlicher Berechnung außerhalb der Pauschale</t>
  </si>
  <si>
    <t>Ihre Agenda</t>
  </si>
  <si>
    <t xml:space="preserve">Uhrzeit </t>
  </si>
  <si>
    <t>Beginn</t>
  </si>
  <si>
    <t xml:space="preserve">Ende </t>
  </si>
  <si>
    <t>Platz für Ihre Bemerkungen</t>
  </si>
  <si>
    <t>Pause vormittags</t>
  </si>
  <si>
    <t>Pause nachmittags</t>
  </si>
  <si>
    <t>Getränkepauschale II (Mineralwasser &amp; Softgetränke satt ganztägig) im Tagungsraum</t>
  </si>
  <si>
    <t>Getränkepauschale III (Mineralwasser, Softgetränke und Kaffee, Tee satt ganztägig) im Tagungsraum</t>
  </si>
  <si>
    <r>
      <t xml:space="preserve">Mittagessen  </t>
    </r>
    <r>
      <rPr>
        <i/>
        <sz val="10"/>
        <color theme="1"/>
        <rFont val="Trebuchet MS"/>
        <family val="2"/>
        <scheme val="minor"/>
      </rPr>
      <t xml:space="preserve"> Mo-Do als Mittagsimbiss  
Freitag oder ab 10 Pers. als Menü im Restaurant möglich</t>
    </r>
  </si>
  <si>
    <t>Metaplanwand ohne Papier</t>
  </si>
  <si>
    <t>Metaplanwand mit Papier</t>
  </si>
  <si>
    <t>Metaplanwandpapier- zusätzlich</t>
  </si>
  <si>
    <t>Bitte wählen Sie Ihre gewünschten Tagungsleistungen aus dem jeweiligen Drop Down Menü aus.</t>
  </si>
  <si>
    <t>Rednerpult</t>
  </si>
  <si>
    <t>á la carte</t>
  </si>
  <si>
    <r>
      <t xml:space="preserve">Ihre </t>
    </r>
    <r>
      <rPr>
        <sz val="16"/>
        <color theme="4" tint="-0.249977111117893"/>
        <rFont val="Trebuchet MS"/>
        <family val="2"/>
        <scheme val="minor"/>
      </rPr>
      <t>Halb</t>
    </r>
    <r>
      <rPr>
        <b/>
        <sz val="16"/>
        <color theme="4" tint="-0.249977111117893"/>
        <rFont val="Trebuchet MS"/>
        <family val="2"/>
        <scheme val="minor"/>
      </rPr>
      <t xml:space="preserve">tagspauschale </t>
    </r>
    <r>
      <rPr>
        <sz val="11"/>
        <color theme="0" tint="-0.499984740745262"/>
        <rFont val="Trebuchet MS"/>
        <family val="2"/>
        <scheme val="minor"/>
      </rPr>
      <t>(Tagung ab einer Dauer bis 4 Stunden)</t>
    </r>
    <r>
      <rPr>
        <b/>
        <sz val="16"/>
        <color theme="4" tint="-0.249977111117893"/>
        <rFont val="Trebuchet MS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</si>
</sst>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20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rgb="FFFF0000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7B7B7B"/>
      <name val="Calibri"/>
      <family val="2"/>
    </font>
    <font>
      <b/>
      <u/>
      <sz val="20"/>
      <color theme="5" tint="-0.249977111117893"/>
      <name val="Trebuchet MS"/>
      <family val="2"/>
      <scheme val="minor"/>
    </font>
    <font>
      <b/>
      <u/>
      <sz val="11"/>
      <color theme="1"/>
      <name val="Trebuchet MS"/>
      <family val="2"/>
      <scheme val="minor"/>
    </font>
    <font>
      <b/>
      <sz val="16"/>
      <color theme="4" tint="-0.249977111117893"/>
      <name val="Trebuchet MS"/>
      <family val="2"/>
      <scheme val="minor"/>
    </font>
    <font>
      <sz val="11"/>
      <color theme="0" tint="-0.499984740745262"/>
      <name val="Trebuchet MS"/>
      <family val="2"/>
      <scheme val="minor"/>
    </font>
    <font>
      <b/>
      <sz val="9"/>
      <color rgb="FFFF0000"/>
      <name val="Trebuchet MS"/>
      <family val="2"/>
      <scheme val="minor"/>
    </font>
    <font>
      <b/>
      <sz val="11"/>
      <name val="Trebuchet MS"/>
      <family val="2"/>
      <scheme val="minor"/>
    </font>
    <font>
      <b/>
      <sz val="16"/>
      <color theme="1"/>
      <name val="Trebuchet MS"/>
      <family val="2"/>
      <scheme val="minor"/>
    </font>
    <font>
      <i/>
      <sz val="10"/>
      <color theme="1"/>
      <name val="Trebuchet MS"/>
      <family val="2"/>
      <scheme val="minor"/>
    </font>
    <font>
      <sz val="16"/>
      <color theme="4" tint="-0.249977111117893"/>
      <name val="Trebuchet MS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/>
    <xf numFmtId="0" fontId="3" fillId="3" borderId="4" xfId="0" applyFont="1" applyFill="1" applyBorder="1"/>
    <xf numFmtId="0" fontId="3" fillId="3" borderId="6" xfId="0" applyFont="1" applyFill="1" applyBorder="1"/>
    <xf numFmtId="0" fontId="3" fillId="3" borderId="8" xfId="0" applyFont="1" applyFill="1" applyBorder="1"/>
    <xf numFmtId="0" fontId="3" fillId="4" borderId="11" xfId="0" applyFont="1" applyFill="1" applyBorder="1"/>
    <xf numFmtId="0" fontId="3" fillId="4" borderId="14" xfId="0" applyFont="1" applyFill="1" applyBorder="1"/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13" fillId="4" borderId="11" xfId="0" applyFont="1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0" xfId="0" applyFill="1"/>
    <xf numFmtId="0" fontId="0" fillId="4" borderId="22" xfId="0" applyFill="1" applyBorder="1"/>
    <xf numFmtId="0" fontId="0" fillId="4" borderId="21" xfId="0" applyFill="1" applyBorder="1"/>
    <xf numFmtId="0" fontId="12" fillId="3" borderId="6" xfId="0" applyFont="1" applyFill="1" applyBorder="1"/>
    <xf numFmtId="0" fontId="0" fillId="0" borderId="6" xfId="0" applyBorder="1"/>
    <xf numFmtId="0" fontId="3" fillId="4" borderId="3" xfId="0" applyFont="1" applyFill="1" applyBorder="1"/>
    <xf numFmtId="0" fontId="3" fillId="4" borderId="24" xfId="0" applyFont="1" applyFill="1" applyBorder="1"/>
    <xf numFmtId="0" fontId="12" fillId="5" borderId="11" xfId="0" applyFont="1" applyFill="1" applyBorder="1"/>
    <xf numFmtId="0" fontId="3" fillId="5" borderId="27" xfId="0" applyFont="1" applyFill="1" applyBorder="1"/>
    <xf numFmtId="0" fontId="3" fillId="5" borderId="12" xfId="0" applyFont="1" applyFill="1" applyBorder="1" applyAlignment="1">
      <alignment horizontal="center"/>
    </xf>
    <xf numFmtId="0" fontId="3" fillId="5" borderId="13" xfId="0" applyFont="1" applyFill="1" applyBorder="1"/>
    <xf numFmtId="0" fontId="15" fillId="4" borderId="21" xfId="0" applyFont="1" applyFill="1" applyBorder="1"/>
    <xf numFmtId="0" fontId="16" fillId="2" borderId="0" xfId="0" applyFont="1" applyFill="1"/>
    <xf numFmtId="0" fontId="0" fillId="2" borderId="0" xfId="0" applyFill="1"/>
    <xf numFmtId="0" fontId="3" fillId="2" borderId="0" xfId="0" applyFont="1" applyFill="1"/>
    <xf numFmtId="0" fontId="16" fillId="3" borderId="4" xfId="0" applyFont="1" applyFill="1" applyBorder="1"/>
    <xf numFmtId="0" fontId="16" fillId="3" borderId="5" xfId="0" applyFont="1" applyFill="1" applyBorder="1"/>
    <xf numFmtId="0" fontId="3" fillId="4" borderId="30" xfId="0" applyFont="1" applyFill="1" applyBorder="1"/>
    <xf numFmtId="0" fontId="17" fillId="6" borderId="24" xfId="0" applyFont="1" applyFill="1" applyBorder="1"/>
    <xf numFmtId="44" fontId="3" fillId="4" borderId="26" xfId="1" applyFont="1" applyFill="1" applyBorder="1"/>
    <xf numFmtId="0" fontId="0" fillId="2" borderId="6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28" xfId="0" applyBorder="1" applyProtection="1">
      <protection locked="0"/>
    </xf>
    <xf numFmtId="44" fontId="3" fillId="0" borderId="0" xfId="1" applyFont="1" applyFill="1" applyBorder="1"/>
    <xf numFmtId="0" fontId="3" fillId="3" borderId="1" xfId="0" applyFont="1" applyFill="1" applyBorder="1"/>
    <xf numFmtId="0" fontId="3" fillId="3" borderId="7" xfId="0" applyFont="1" applyFill="1" applyBorder="1"/>
    <xf numFmtId="0" fontId="0" fillId="0" borderId="1" xfId="0" applyBorder="1"/>
    <xf numFmtId="0" fontId="0" fillId="0" borderId="7" xfId="0" applyBorder="1"/>
    <xf numFmtId="44" fontId="0" fillId="0" borderId="1" xfId="1" applyFont="1" applyBorder="1" applyProtection="1">
      <protection hidden="1"/>
    </xf>
    <xf numFmtId="44" fontId="0" fillId="0" borderId="7" xfId="1" applyFont="1" applyBorder="1" applyProtection="1">
      <protection hidden="1"/>
    </xf>
    <xf numFmtId="0" fontId="3" fillId="4" borderId="16" xfId="0" applyFont="1" applyFill="1" applyBorder="1" applyProtection="1">
      <protection hidden="1"/>
    </xf>
    <xf numFmtId="0" fontId="3" fillId="4" borderId="13" xfId="0" applyFont="1" applyFill="1" applyBorder="1" applyProtection="1">
      <protection hidden="1"/>
    </xf>
    <xf numFmtId="44" fontId="3" fillId="4" borderId="17" xfId="1" applyFont="1" applyFill="1" applyBorder="1" applyProtection="1">
      <protection hidden="1"/>
    </xf>
    <xf numFmtId="44" fontId="3" fillId="4" borderId="15" xfId="1" applyFont="1" applyFill="1" applyBorder="1" applyProtection="1">
      <protection hidden="1"/>
    </xf>
    <xf numFmtId="164" fontId="0" fillId="0" borderId="1" xfId="1" applyNumberFormat="1" applyFont="1" applyBorder="1" applyProtection="1">
      <protection hidden="1"/>
    </xf>
    <xf numFmtId="164" fontId="0" fillId="0" borderId="7" xfId="1" applyNumberFormat="1" applyFont="1" applyBorder="1" applyProtection="1">
      <protection hidden="1"/>
    </xf>
    <xf numFmtId="164" fontId="0" fillId="0" borderId="29" xfId="1" applyNumberFormat="1" applyFont="1" applyBorder="1" applyProtection="1">
      <protection hidden="1"/>
    </xf>
    <xf numFmtId="164" fontId="0" fillId="0" borderId="7" xfId="0" applyNumberFormat="1" applyBorder="1" applyProtection="1">
      <protection hidden="1"/>
    </xf>
    <xf numFmtId="164" fontId="3" fillId="4" borderId="31" xfId="0" applyNumberFormat="1" applyFont="1" applyFill="1" applyBorder="1" applyProtection="1">
      <protection hidden="1"/>
    </xf>
    <xf numFmtId="0" fontId="3" fillId="4" borderId="25" xfId="0" applyFont="1" applyFill="1" applyBorder="1" applyProtection="1">
      <protection hidden="1"/>
    </xf>
    <xf numFmtId="164" fontId="17" fillId="6" borderId="26" xfId="0" applyNumberFormat="1" applyFont="1" applyFill="1" applyBorder="1" applyProtection="1">
      <protection hidden="1"/>
    </xf>
    <xf numFmtId="0" fontId="3" fillId="0" borderId="8" xfId="0" applyFont="1" applyBorder="1" applyProtection="1">
      <protection locked="0"/>
    </xf>
    <xf numFmtId="0" fontId="3" fillId="0" borderId="33" xfId="0" applyFont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33" xfId="0" applyBorder="1" applyProtection="1">
      <protection locked="0"/>
    </xf>
    <xf numFmtId="0" fontId="0" fillId="7" borderId="26" xfId="0" applyFill="1" applyBorder="1" applyProtection="1">
      <protection locked="0"/>
    </xf>
    <xf numFmtId="0" fontId="0" fillId="0" borderId="1" xfId="0" applyBorder="1" applyProtection="1">
      <protection locked="0" hidden="1"/>
    </xf>
    <xf numFmtId="0" fontId="0" fillId="0" borderId="23" xfId="0" applyBorder="1" applyProtection="1">
      <protection locked="0" hidden="1"/>
    </xf>
    <xf numFmtId="0" fontId="12" fillId="3" borderId="6" xfId="0" applyFont="1" applyFill="1" applyBorder="1" applyAlignment="1">
      <alignment wrapText="1"/>
    </xf>
    <xf numFmtId="0" fontId="0" fillId="0" borderId="0" xfId="0" applyAlignment="1">
      <alignment horizontal="left" vertical="top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2" fillId="4" borderId="18" xfId="0" applyFont="1" applyFill="1" applyBorder="1" applyAlignment="1" applyProtection="1">
      <alignment horizontal="center"/>
      <protection locked="0"/>
    </xf>
    <xf numFmtId="0" fontId="2" fillId="4" borderId="19" xfId="0" applyFont="1" applyFill="1" applyBorder="1" applyAlignment="1" applyProtection="1">
      <alignment horizontal="center"/>
      <protection locked="0"/>
    </xf>
    <xf numFmtId="14" fontId="0" fillId="4" borderId="2" xfId="0" applyNumberFormat="1" applyFill="1" applyBorder="1" applyAlignment="1" applyProtection="1">
      <alignment horizontal="center"/>
      <protection locked="0"/>
    </xf>
    <xf numFmtId="14" fontId="0" fillId="4" borderId="20" xfId="0" applyNumberFormat="1" applyFill="1" applyBorder="1" applyAlignment="1" applyProtection="1">
      <alignment horizontal="center"/>
      <protection locked="0"/>
    </xf>
    <xf numFmtId="1" fontId="0" fillId="4" borderId="9" xfId="0" applyNumberFormat="1" applyFill="1" applyBorder="1" applyAlignment="1" applyProtection="1">
      <alignment horizontal="center"/>
      <protection locked="0"/>
    </xf>
    <xf numFmtId="1" fontId="0" fillId="4" borderId="10" xfId="0" applyNumberFormat="1" applyFill="1" applyBorder="1" applyAlignment="1" applyProtection="1">
      <alignment horizontal="center"/>
      <protection locked="0"/>
    </xf>
    <xf numFmtId="0" fontId="3" fillId="7" borderId="32" xfId="0" applyFont="1" applyFill="1" applyBorder="1" applyAlignment="1" applyProtection="1">
      <alignment horizontal="left"/>
      <protection locked="0"/>
    </xf>
    <xf numFmtId="0" fontId="3" fillId="7" borderId="19" xfId="0" applyFont="1" applyFill="1" applyBorder="1" applyAlignment="1" applyProtection="1">
      <alignment horizontal="left"/>
      <protection locked="0"/>
    </xf>
    <xf numFmtId="0" fontId="3" fillId="7" borderId="24" xfId="0" applyFont="1" applyFill="1" applyBorder="1" applyAlignment="1" applyProtection="1">
      <alignment horizontal="left"/>
      <protection locked="0"/>
    </xf>
    <xf numFmtId="0" fontId="3" fillId="7" borderId="25" xfId="0" applyFont="1" applyFill="1" applyBorder="1" applyAlignment="1" applyProtection="1">
      <alignment horizontal="left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CC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0</xdr:row>
      <xdr:rowOff>0</xdr:rowOff>
    </xdr:from>
    <xdr:to>
      <xdr:col>3</xdr:col>
      <xdr:colOff>657224</xdr:colOff>
      <xdr:row>2</xdr:row>
      <xdr:rowOff>5953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DC46C7D-A760-82C1-7950-9C6E33E0E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5" y="0"/>
          <a:ext cx="2019299" cy="567928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142874</xdr:colOff>
      <xdr:row>52</xdr:row>
      <xdr:rowOff>128594</xdr:rowOff>
    </xdr:from>
    <xdr:to>
      <xdr:col>3</xdr:col>
      <xdr:colOff>342899</xdr:colOff>
      <xdr:row>54</xdr:row>
      <xdr:rowOff>180930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3961B21-C7E2-44B0-B8E1-ED7867EE9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699" y="11415719"/>
          <a:ext cx="1628775" cy="4714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Facette">
  <a:themeElements>
    <a:clrScheme name="Grü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Facette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te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15957-1916-48C9-A19B-DAD883196A5A}">
  <dimension ref="A2:D89"/>
  <sheetViews>
    <sheetView showGridLines="0" tabSelected="1" showWhiteSpace="0" view="pageLayout" topLeftCell="A24" zoomScaleNormal="100" workbookViewId="0">
      <selection activeCell="B36" sqref="B36"/>
    </sheetView>
  </sheetViews>
  <sheetFormatPr baseColWidth="10" defaultRowHeight="16.5" x14ac:dyDescent="0.3"/>
  <cols>
    <col min="1" max="1" width="46.875" customWidth="1"/>
    <col min="2" max="2" width="19.125" customWidth="1"/>
    <col min="3" max="3" width="19.5" customWidth="1"/>
  </cols>
  <sheetData>
    <row r="2" spans="1:4" ht="27.75" x14ac:dyDescent="0.45">
      <c r="A2" s="9" t="s">
        <v>2</v>
      </c>
    </row>
    <row r="3" spans="1:4" ht="17.25" thickBot="1" x14ac:dyDescent="0.35"/>
    <row r="4" spans="1:4" x14ac:dyDescent="0.3">
      <c r="A4" s="10" t="s">
        <v>0</v>
      </c>
      <c r="B4" s="83" t="s">
        <v>56</v>
      </c>
      <c r="C4" s="84"/>
      <c r="D4" s="15"/>
    </row>
    <row r="5" spans="1:4" x14ac:dyDescent="0.3">
      <c r="A5" s="11" t="s">
        <v>1</v>
      </c>
      <c r="B5" s="85"/>
      <c r="C5" s="86"/>
      <c r="D5" s="15"/>
    </row>
    <row r="6" spans="1:4" ht="17.25" thickBot="1" x14ac:dyDescent="0.35">
      <c r="A6" s="12" t="s">
        <v>27</v>
      </c>
      <c r="B6" s="87">
        <v>1</v>
      </c>
      <c r="C6" s="88"/>
      <c r="D6" s="16"/>
    </row>
    <row r="8" spans="1:4" ht="17.25" thickBot="1" x14ac:dyDescent="0.35"/>
    <row r="9" spans="1:4" ht="21" x14ac:dyDescent="0.35">
      <c r="A9" s="17" t="s">
        <v>79</v>
      </c>
      <c r="B9" s="18"/>
      <c r="C9" s="19"/>
    </row>
    <row r="10" spans="1:4" ht="17.25" x14ac:dyDescent="0.35">
      <c r="A10" s="31" t="s">
        <v>76</v>
      </c>
      <c r="B10" s="20"/>
      <c r="C10" s="21"/>
    </row>
    <row r="11" spans="1:4" ht="9.75" customHeight="1" x14ac:dyDescent="0.3">
      <c r="A11" s="22"/>
      <c r="B11" s="20"/>
      <c r="C11" s="21"/>
    </row>
    <row r="12" spans="1:4" x14ac:dyDescent="0.3">
      <c r="A12" s="23" t="s">
        <v>3</v>
      </c>
      <c r="B12" s="44" t="s">
        <v>50</v>
      </c>
      <c r="C12" s="45" t="s">
        <v>53</v>
      </c>
    </row>
    <row r="13" spans="1:4" x14ac:dyDescent="0.3">
      <c r="A13" s="40" t="s">
        <v>31</v>
      </c>
      <c r="B13" s="48">
        <f>IF(A13="Getränkepauschale II (Mineralwasser &amp; Softgetränke satt ganztägig) im Tagungsraum",9,IF(A13="Getränkepauschale III (Mineralwasser, Softgetränke und Kaffee, Tee satt ganztägig) im Tagungsraum",15,IF(A13="Getränkepauschale I (Mineralwasser satt ganztägig) im Tagungsraum",6,IF(A13="keine",0,IF(A13="nicht ausgewählt",0)))))</f>
        <v>0</v>
      </c>
      <c r="C13" s="49">
        <f>B6*B13</f>
        <v>0</v>
      </c>
    </row>
    <row r="14" spans="1:4" x14ac:dyDescent="0.3">
      <c r="A14" s="24"/>
      <c r="B14" s="46"/>
      <c r="C14" s="47"/>
    </row>
    <row r="15" spans="1:4" x14ac:dyDescent="0.3">
      <c r="A15" s="23" t="s">
        <v>22</v>
      </c>
      <c r="B15" s="44" t="s">
        <v>54</v>
      </c>
      <c r="C15" s="45" t="s">
        <v>52</v>
      </c>
    </row>
    <row r="16" spans="1:4" x14ac:dyDescent="0.3">
      <c r="A16" s="40" t="s">
        <v>31</v>
      </c>
      <c r="B16" s="48">
        <f>IF(A16="Tagungsgebäck pro Person",3.5,IF(A16="1 halbes belegtes Brötchen pro Person",3,IF(A16="2 süße und herzhafte Strudelstückchen pro Person",4,IF(A16="1 ofenfrische Brezel pro Person",3,IF(A16="Joghurt",3,IF(A16="Gemüsesticks mit verschiedenen Dips",4,IF(A16="Frischer Blechkuchen am Nachmittag",3.8,IF(A16="keine",0,IF(A16="frisches Obst, aufgeschnitten",5,IF(A16="nicht ausgewählt",0))))))))))</f>
        <v>0</v>
      </c>
      <c r="C16" s="49">
        <f>B16*B6</f>
        <v>0</v>
      </c>
    </row>
    <row r="17" spans="1:3" x14ac:dyDescent="0.3">
      <c r="A17" s="40" t="s">
        <v>31</v>
      </c>
      <c r="B17" s="48">
        <f>IF(A17="Tagungsgebäck pro Person",3.5,IF(A17="1 halbes belegtes Brötchen pro Person",3,IF(A17="2 süße und herzhafte Strudelstückchen pro Person",4,IF(A17="1 ofenfrische Brezel pro Person",3,IF(A17="Joghurt",3,IF(A17="Gemüsesticks mit verschiedenen Dips",4,IF(A17="Frischer Blechkuchen am Nachmittag",3.8,IF(A17="keine",0,IF(A17="frisches Obst, aufgeschnitten",5,IF(A17="nicht ausgewählt",0))))))))))</f>
        <v>0</v>
      </c>
      <c r="C17" s="49">
        <f>B17*B6</f>
        <v>0</v>
      </c>
    </row>
    <row r="18" spans="1:3" x14ac:dyDescent="0.3">
      <c r="A18" s="40" t="s">
        <v>31</v>
      </c>
      <c r="B18" s="48">
        <f>IF(A18="Tagungsgebäck pro Person",3.5,IF(A18="1 halbes belegtes Brötchen pro Person",3,IF(A18="2 süße und herzhafte Strudelstückchen pro Person",4,IF(A18="1 ofenfrische Brezel pro Person",3,IF(A18="Joghurt",3,IF(A18="Gemüsesticks mit verschiedenen Dips",4,IF(A18="Frischer Blechkuchen am Nachmittag",3.8,IF(A18="keine",0,IF(A18="frisches Obst, aufgeschnitten",5,IF(A18="nicht ausgewählt",0))))))))))</f>
        <v>0</v>
      </c>
      <c r="C18" s="49">
        <f>B18*B6</f>
        <v>0</v>
      </c>
    </row>
    <row r="19" spans="1:3" x14ac:dyDescent="0.3">
      <c r="A19" s="40" t="s">
        <v>31</v>
      </c>
      <c r="B19" s="48">
        <f>IF(A19="Tagungsgebäck pro Person",3.5,IF(A19="1 halbes belegtes Brötchen pro Person",3,IF(A19="2 süße und herzhafte Strudelstückchen pro Person",4,IF(A19="1 ofenfrische Brezel pro Person",3,IF(A19="Joghurt",3,IF(A19="Gemüsesticks mit verschiedenen Dips",4,IF(A19="Frischer Blechkuchen am Nachmittag",3.8,IF(A19="keine",0,IF(A19="frisches Obst, aufgeschnitten",5,IF(A19="nicht ausgewählt",0))))))))))</f>
        <v>0</v>
      </c>
      <c r="C19" s="49">
        <f>B19*B6</f>
        <v>0</v>
      </c>
    </row>
    <row r="20" spans="1:3" x14ac:dyDescent="0.3">
      <c r="A20" s="40" t="s">
        <v>31</v>
      </c>
      <c r="B20" s="48">
        <f>IF(A20="Tagungsgebäck pro Person",3.5,IF(A20="1 halbes belegtes Brötchen pro Person",3,IF(A20="2 süße und herzhafte Strudelstückchen pro Person",4,IF(A20="1 ofenfrische Brezel pro Person",3,IF(A20="Joghurt",3,IF(A20="Gemüsesticks mit verschiedenen Dips",4,IF(A20="Frischer Blechkuchen am Nachmittag",3.8,IF(A20="keine",0,IF(A20="frisches Obst, aufgeschnitten",5,IF(A20="nicht ausgewählt",0))))))))))</f>
        <v>0</v>
      </c>
      <c r="C20" s="49">
        <f>B20*B6</f>
        <v>0</v>
      </c>
    </row>
    <row r="21" spans="1:3" x14ac:dyDescent="0.3">
      <c r="A21" s="24"/>
      <c r="B21" s="46"/>
      <c r="C21" s="47"/>
    </row>
    <row r="22" spans="1:3" ht="31.5" x14ac:dyDescent="0.3">
      <c r="A22" s="72" t="s">
        <v>72</v>
      </c>
      <c r="B22" s="44" t="s">
        <v>50</v>
      </c>
      <c r="C22" s="45" t="s">
        <v>53</v>
      </c>
    </row>
    <row r="23" spans="1:3" x14ac:dyDescent="0.3">
      <c r="A23" s="40" t="s">
        <v>31</v>
      </c>
      <c r="B23" s="48">
        <f>IF(A23="1 Hauptgericht nach Tagesangebot mit 3 Gerichten zur Wahl",22,IF(A23="Vorsuppe nach Tagesangebot",8,IF(A23="Dessert nach Tagesangebot",8,IF(A23="Mittagsimbiss aus dem Suppentopf mit Baguette",12,IF(A23="Mineralwasser und Apfelsaft zum Mittagessen eingesetzt",6,IF(A23="Getränke á la carte mit zusätzlicher Berechnung außerhalb der Pauschale",0,IF(A23="nicht gewünscht",0,IF(A23="nicht ausgewählt",0))))))))</f>
        <v>0</v>
      </c>
      <c r="C23" s="49">
        <f>B23*B6</f>
        <v>0</v>
      </c>
    </row>
    <row r="24" spans="1:3" x14ac:dyDescent="0.3">
      <c r="A24" s="40" t="s">
        <v>31</v>
      </c>
      <c r="B24" s="48">
        <f>IF(A24="1 Hauptgericht nach Tagesangebot mit 3 Gerichten zur Wahl",22,IF(A24="Vorsuppe nach Tagesangebot",8,IF(A24="Dessert nach Tagesangebot",8,IF(A24="Mittagsimbiss aus dem Suppentopf mit Baguette",12,IF(A24="Mineralwasser und Apfelsaft zum Mittagessen eingesetzt",6,IF(A24="Getränke á la carte mit zusätzlicher Berechnung außerhalb der Pauschale",0,IF(A24="nicht gewünscht",0,IF(A24="nicht ausgewählt",0))))))))</f>
        <v>0</v>
      </c>
      <c r="C24" s="49">
        <f>B24*B6</f>
        <v>0</v>
      </c>
    </row>
    <row r="25" spans="1:3" x14ac:dyDescent="0.3">
      <c r="A25" s="40" t="s">
        <v>31</v>
      </c>
      <c r="B25" s="48">
        <f>IF(A25="1 Hauptgericht nach Tagesangebot mit 3 Gerichten zur Wahl",22,IF(A25="Vorsuppe nach Tagesangebot",8,IF(A25="Dessert nach Tagesangebot",8,IF(A25="Mittagsimbiss aus dem Suppentopf mit Baguette",12,IF(A25="Mineralwasser und Apfelsaft zum Mittagessen eingesetzt",6,IF(A25="Getränke á la carte mit zusätzlicher Berechnung außerhalb der Pauschale",0,IF(A25="nicht gewünscht",0,IF(A25="nicht ausgewählt",0))))))))</f>
        <v>0</v>
      </c>
      <c r="C25" s="49">
        <f>B25*B6</f>
        <v>0</v>
      </c>
    </row>
    <row r="26" spans="1:3" x14ac:dyDescent="0.3">
      <c r="A26" s="40" t="s">
        <v>31</v>
      </c>
      <c r="B26" s="48">
        <f>IF(A26="1 Hauptgericht nach Tagesangebot mit 3 Gerichten zur Wahl",22,IF(A26="Vorsuppe nach Tagesangebot",8,IF(A26="Dessert nach Tagesangebot",8,IF(A26="Mittagsimbiss aus dem Suppentopf mit Baguette",12,IF(A26="Mineralwasser und Apfelsaft zum Mittagessen eingesetzt",6,IF(A26="Getränke á la carte mit zusätzlicher Berechnung außerhalb der Pauschale",0,IF(A26="nicht gewünscht",0,IF(A26="nicht ausgewählt",0))))))))</f>
        <v>0</v>
      </c>
      <c r="C26" s="49">
        <f>B26*B6</f>
        <v>0</v>
      </c>
    </row>
    <row r="27" spans="1:3" x14ac:dyDescent="0.3">
      <c r="A27" s="24"/>
      <c r="B27" s="46"/>
      <c r="C27" s="47"/>
    </row>
    <row r="28" spans="1:3" x14ac:dyDescent="0.3">
      <c r="A28" s="23" t="s">
        <v>23</v>
      </c>
      <c r="B28" s="44" t="s">
        <v>54</v>
      </c>
      <c r="C28" s="45" t="s">
        <v>53</v>
      </c>
    </row>
    <row r="29" spans="1:3" x14ac:dyDescent="0.3">
      <c r="A29" s="40" t="s">
        <v>31</v>
      </c>
      <c r="B29" s="48">
        <f>IF(A29="Tagungsgebäck pro Person",3.5,IF(A29="1 halbes belegtes Brötchen pro Person",3,IF(A29="2 süße und herzhafte Strudelstückchen pro Person",4,IF(A29="1 ofenfrische Brezel pro Person",3,IF(A29="Joghurt",3,IF(A29="Gemüsesticks mit verschiedenen Dips",4,IF(A29="Frischer Blechkuchen am Nachmittag",3.8,IF(A29="keine",0,IF(A29="frisches Obst, aufgeschnitten",5,IF(A29="nicht ausgewählt",0))))))))))</f>
        <v>0</v>
      </c>
      <c r="C29" s="49">
        <f>B29*B6</f>
        <v>0</v>
      </c>
    </row>
    <row r="30" spans="1:3" x14ac:dyDescent="0.3">
      <c r="A30" s="40" t="s">
        <v>31</v>
      </c>
      <c r="B30" s="48">
        <f>IF(A30="Tagungsgebäck pro Person",3.5,IF(A30="1 halbes belegtes Brötchen pro Person",3,IF(A30="2 süße und herzhafte Strudelstückchen pro Person",4,IF(A30="1 ofenfrische Brezel pro Person",3,IF(A30="Joghurt",3,IF(A30="Gemüsesticks mit verschiedenen Dips",4,IF(A30="Frischer Blechkuchen am Nachmittag",3.8,IF(A30="keine",0,IF(A30="frisches Obst, aufgeschnitten",5,IF(A30="nicht ausgewählt",0))))))))))</f>
        <v>0</v>
      </c>
      <c r="C30" s="49">
        <f>B30*B6</f>
        <v>0</v>
      </c>
    </row>
    <row r="31" spans="1:3" x14ac:dyDescent="0.3">
      <c r="A31" s="40" t="s">
        <v>31</v>
      </c>
      <c r="B31" s="48">
        <f>IF(A31="Tagungsgebäck pro Person",3.5,IF(A31="1 halbes belegtes Brötchen pro Person",3,IF(A31="2 süße und herzhafte Strudelstückchen pro Person",4,IF(A31="1 ofenfrische Brezel pro Person",3,IF(A31="Joghurt",3,IF(A31="Gemüsesticks mit verschiedenen Dips",4,IF(A31="Frischer Blechkuchen am Nachmittag",3.8,IF(A31="keine",0,IF(A31="frisches Obst, aufgeschnitten",5,IF(A31="nicht ausgewählt",0))))))))))</f>
        <v>0</v>
      </c>
      <c r="C31" s="49">
        <f>B31*B6</f>
        <v>0</v>
      </c>
    </row>
    <row r="32" spans="1:3" x14ac:dyDescent="0.3">
      <c r="A32" s="40" t="s">
        <v>31</v>
      </c>
      <c r="B32" s="48">
        <f>IF(A32="Tagungsgebäck pro Person",3.5,IF(A32="1 halbes belegtes Brötchen pro Person",3,IF(A32="2 süße und herzhafte Strudelstückchen pro Person",4,IF(A32="1 ofenfrische Brezel pro Person",3,IF(A32="Joghurt",3,IF(A32="Gemüsesticks mit verschiedenen Dips",4,IF(A32="Frischer Blechkuchen am Nachmittag",3.8,IF(A32="keine",0,IF(A32="frisches Obst, aufgeschnitten",5,IF(A32="nicht ausgewählt",0))))))))))</f>
        <v>0</v>
      </c>
      <c r="C32" s="49">
        <f>B32*B6</f>
        <v>0</v>
      </c>
    </row>
    <row r="33" spans="1:4" x14ac:dyDescent="0.3">
      <c r="A33" s="24"/>
      <c r="B33" s="46"/>
      <c r="C33" s="47"/>
    </row>
    <row r="34" spans="1:4" x14ac:dyDescent="0.3">
      <c r="A34" s="23" t="s">
        <v>18</v>
      </c>
      <c r="B34" s="44" t="s">
        <v>50</v>
      </c>
      <c r="C34" s="45" t="s">
        <v>52</v>
      </c>
    </row>
    <row r="35" spans="1:4" ht="17.25" thickBot="1" x14ac:dyDescent="0.35">
      <c r="A35" s="40" t="s">
        <v>31</v>
      </c>
      <c r="B35" s="48">
        <f>IF(A35="als Tellergericht",22,IF(A35="als 2 Gänge Menü",33,IF(A35="als 3 Gänge Menü",39,IF(A35="nicht gewünscht",0,IF(A35="á la carte",0,IF(A35="nicht ausgewählt",0))))))</f>
        <v>0</v>
      </c>
      <c r="C35" s="49">
        <f>B35*B6</f>
        <v>0</v>
      </c>
    </row>
    <row r="36" spans="1:4" x14ac:dyDescent="0.3">
      <c r="A36" s="13" t="s">
        <v>30</v>
      </c>
      <c r="B36" s="50" t="s">
        <v>28</v>
      </c>
      <c r="C36" s="51" t="s">
        <v>29</v>
      </c>
    </row>
    <row r="37" spans="1:4" ht="17.25" thickBot="1" x14ac:dyDescent="0.35">
      <c r="A37" s="14"/>
      <c r="B37" s="52">
        <f>SUM(B35:B35,B29:B32,B23:B26,B16:B20,B13:B13)</f>
        <v>0</v>
      </c>
      <c r="C37" s="53">
        <f>SUM(C35:C35,C29:C32,C23:C26,C16:C20,C13:C13)</f>
        <v>0</v>
      </c>
    </row>
    <row r="38" spans="1:4" ht="17.25" thickBot="1" x14ac:dyDescent="0.35"/>
    <row r="39" spans="1:4" x14ac:dyDescent="0.3">
      <c r="A39" s="27" t="s">
        <v>32</v>
      </c>
      <c r="B39" s="28" t="s">
        <v>50</v>
      </c>
      <c r="C39" s="29" t="s">
        <v>41</v>
      </c>
      <c r="D39" s="30" t="s">
        <v>51</v>
      </c>
    </row>
    <row r="40" spans="1:4" x14ac:dyDescent="0.3">
      <c r="A40" s="41" t="s">
        <v>31</v>
      </c>
      <c r="B40" s="54">
        <f>IF(A40="zusätzliches Mikrofon",5,IF(A40="Moderatorenkoffer- innerhalb der Pauschale",0,IF(A40="Flipchart- innerhalb der Pauschale",0,IF(A40="Rednerpult",10,IF(A40="Flipchart- zusätzlich",5,IF(A40="Beamer mit Leinwand- innerhalb der Pauschale",0,IF(A40="Metaplanwand ohne Papier innerhalb der Pauschale",0,IF(A40="Metaplanwandpapier- zusätzlich",3,IF(A40="Metaplanwand ohne Papier",5,IF(A40="Metaplanwand mit Papier",8,IF(A40="Mikrofonanlage-Standard  mit 1 Stabmikrofon",40,IF(A40="Projektionsfernseher für den Moderator",35,IF(A40="Rednerpult",10,IF(A40="keine",0,IF(A40="nicht ausgewählt",0,)))))))))))))))</f>
        <v>0</v>
      </c>
      <c r="C40" s="70"/>
      <c r="D40" s="55">
        <f>C40*B40</f>
        <v>0</v>
      </c>
    </row>
    <row r="41" spans="1:4" x14ac:dyDescent="0.3">
      <c r="A41" s="41" t="s">
        <v>31</v>
      </c>
      <c r="B41" s="54">
        <f>IF(A41="zusätzliches Mikrofon",5,IF(A41="Moderatorenkoffer- innerhalb der Pauschale",0,IF(A41="Flipchart- innerhalb der Pauschale",0,IF(A41="Rednerpult",10,IF(A41="Flipchart- zusätzlich",5,IF(A41="Beamer mit Leinwand- innerhalb der Pauschale",0,IF(A41="Metaplanwand ohne Papier innerhalb der Pauschale",0,IF(A41="Metaplanwandpapier- zusätzlich",3,IF(A41="Metaplanwand ohne Papier",5,IF(A41="Metaplanwand mit Papier",8,IF(A41="Mikrofonanlage-Standard  mit 1 Stabmikrofon",40,IF(A41="Projektionsfernseher für den Moderator",35,IF(A41="keine",0,IF(A41="nicht ausgewählt",0,))))))))))))))</f>
        <v>0</v>
      </c>
      <c r="C41" s="70"/>
      <c r="D41" s="55">
        <f t="shared" ref="D41:D45" si="0">C41*B41</f>
        <v>0</v>
      </c>
    </row>
    <row r="42" spans="1:4" x14ac:dyDescent="0.3">
      <c r="A42" s="41" t="s">
        <v>31</v>
      </c>
      <c r="B42" s="54">
        <f>IF(A42="zusätzliches Mikrofon",5,IF(A42="Moderatorenkoffer- innerhalb der Pauschale",0,IF(A42="Flipchart- innerhalb der Pauschale",0,IF(A42="Rednerpult",10,IF(A42="Flipchart- zusätzlich",5,IF(A42="Beamer mit Leinwand- innerhalb der Pauschale",0,IF(A42="Metaplanwand ohne Papier innerhalb der Pauschale",0,IF(A42="Metaplanwandpapier- zusätzlich",3,IF(A42="Metaplanwand ohne Papier",5,IF(A42="Metaplanwand mit Papier",8,IF(A42="Mikrofonanlage-Standard  mit 1 Stabmikrofon",40,IF(A42="Projektionsfernseher für den Moderator",35,IF(A42="keine",0,IF(A42="nicht ausgewählt",0,))))))))))))))</f>
        <v>0</v>
      </c>
      <c r="C42" s="70"/>
      <c r="D42" s="55">
        <f t="shared" si="0"/>
        <v>0</v>
      </c>
    </row>
    <row r="43" spans="1:4" x14ac:dyDescent="0.3">
      <c r="A43" s="41" t="s">
        <v>31</v>
      </c>
      <c r="B43" s="54">
        <f>IF(A43="zusätzliches Mikrofon",5,IF(A43="Moderatorenkoffer- innerhalb der Pauschale",0,IF(A43="Flipchart- innerhalb der Pauschale",0,IF(A43="Rednerpult",10,IF(A43="Flipchart- zusätzlich",5,IF(A43="Beamer mit Leinwand- innerhalb der Pauschale",0,IF(A43="Metaplanwand ohne Papier innerhalb der Pauschale",0,IF(A43="Metaplanwandpapier- zusätzlich",3,IF(A43="Metaplanwand ohne Papier",5,IF(A43="Metaplanwand mit Papier",8,IF(A43="Mikrofonanlage-Standard  mit 1 Stabmikrofon",40,IF(A43="Projektionsfernseher für den Moderator",35,IF(A43="keine",0,IF(A43="nicht ausgewählt",0,))))))))))))))</f>
        <v>0</v>
      </c>
      <c r="C43" s="70"/>
      <c r="D43" s="55">
        <f t="shared" si="0"/>
        <v>0</v>
      </c>
    </row>
    <row r="44" spans="1:4" x14ac:dyDescent="0.3">
      <c r="A44" s="41" t="s">
        <v>31</v>
      </c>
      <c r="B44" s="54">
        <f>IF(A44="zusätzliches Mikrofon",5,IF(A44="Moderatorenkoffer- innerhalb der Pauschale",0,IF(A44="Flipchart- innerhalb der Pauschale",0,IF(A44="Rednerpult",10,IF(A44="Flipchart- zusätzlich",5,IF(A44="Beamer mit Leinwand- innerhalb der Pauschale",0,IF(A44="Metaplanwand ohne Papier innerhalb der Pauschale",0,IF(A44="Metaplanwandpapier- zusätzlich",3,IF(A44="Metaplanwand ohne Papier",5,IF(A44="Metaplanwand mit Papier",8,IF(A44="Mikrofonanlage-Standard  mit 1 Stabmikrofon",40,IF(A44="Projektionsfernseher für den Moderator",35,IF(A44="keine",0,IF(A44="nicht ausgewählt",0,))))))))))))))</f>
        <v>0</v>
      </c>
      <c r="C44" s="70"/>
      <c r="D44" s="55">
        <f t="shared" si="0"/>
        <v>0</v>
      </c>
    </row>
    <row r="45" spans="1:4" ht="17.25" thickBot="1" x14ac:dyDescent="0.35">
      <c r="A45" s="42" t="s">
        <v>31</v>
      </c>
      <c r="B45" s="54">
        <f>IF(A45="zusätzliches Mikrofon",5,IF(A45="Moderatorenkoffer- innerhalb der Pauschale",0,IF(A45="Rednerpult",10,IF(A45="Flipchart- innerhalb der Pauschale",0,IF(A45="Flipchart- zusätzlich",5,IF(A45="Beamer mit Leinwand- innerhalb der Pauschale",0,IF(A45="Metaplanwand ohne Papier innerhalb der Pauschale",0,IF(A45="Metaplanwandpapier- zusätzlich",3,IF(A45="Metaplanwand ohne Papier",5,IF(A45="Metaplanwand mit Papier",8,IF(A45="Mikrofonanlage-Standard  mit 1 Stabmikrofon",40,IF(A45="Projektionsfernseher für den Moderator",35,IF(A45="keine",0,IF(A45="nicht ausgewählt",0,))))))))))))))</f>
        <v>0</v>
      </c>
      <c r="C45" s="71"/>
      <c r="D45" s="56">
        <f t="shared" si="0"/>
        <v>0</v>
      </c>
    </row>
    <row r="46" spans="1:4" ht="17.25" thickBot="1" x14ac:dyDescent="0.35">
      <c r="A46" s="25" t="s">
        <v>42</v>
      </c>
      <c r="B46" s="26"/>
      <c r="C46" s="59"/>
      <c r="D46" s="39">
        <f>SUM(D40:D45)</f>
        <v>0</v>
      </c>
    </row>
    <row r="47" spans="1:4" x14ac:dyDescent="0.3">
      <c r="A47" s="1"/>
      <c r="B47" s="1"/>
      <c r="C47" s="1"/>
      <c r="D47" s="43"/>
    </row>
    <row r="48" spans="1:4" x14ac:dyDescent="0.3">
      <c r="A48" s="1"/>
      <c r="B48" s="1"/>
      <c r="C48" s="1"/>
      <c r="D48" s="43"/>
    </row>
    <row r="49" spans="1:4" x14ac:dyDescent="0.3">
      <c r="A49" s="1"/>
      <c r="B49" s="1"/>
      <c r="C49" s="1"/>
      <c r="D49" s="43"/>
    </row>
    <row r="50" spans="1:4" x14ac:dyDescent="0.3">
      <c r="A50" s="1"/>
      <c r="B50" s="1"/>
      <c r="C50" s="1"/>
      <c r="D50" s="43"/>
    </row>
    <row r="51" spans="1:4" x14ac:dyDescent="0.3">
      <c r="A51" s="1"/>
      <c r="B51" s="1"/>
      <c r="C51" s="1"/>
      <c r="D51" s="43"/>
    </row>
    <row r="52" spans="1:4" x14ac:dyDescent="0.3">
      <c r="A52" s="1"/>
      <c r="B52" s="1"/>
      <c r="C52" s="1"/>
      <c r="D52" s="43"/>
    </row>
    <row r="53" spans="1:4" x14ac:dyDescent="0.3">
      <c r="A53" s="1"/>
      <c r="B53" s="1"/>
      <c r="C53" s="1"/>
      <c r="D53" s="43"/>
    </row>
    <row r="56" spans="1:4" ht="17.25" thickBot="1" x14ac:dyDescent="0.35"/>
    <row r="57" spans="1:4" x14ac:dyDescent="0.3">
      <c r="A57" s="35" t="s">
        <v>49</v>
      </c>
      <c r="B57" s="36" t="s">
        <v>54</v>
      </c>
      <c r="C57" s="32"/>
    </row>
    <row r="58" spans="1:4" x14ac:dyDescent="0.3">
      <c r="A58" s="41" t="s">
        <v>31</v>
      </c>
      <c r="B58" s="57">
        <f>IF(A58="Raum Königin Luise- bis 80 Pers.",300,IF(A58="Raum Kaiser Wilhelm- bis 18 Pers",150,IF(A58="Clubzimmer- im Haupthaus- bis 10 Pers.",120,IF(A58="nicht ausgewählt",0))))</f>
        <v>0</v>
      </c>
      <c r="C58" s="33"/>
    </row>
    <row r="59" spans="1:4" x14ac:dyDescent="0.3">
      <c r="A59" s="41" t="s">
        <v>31</v>
      </c>
      <c r="B59" s="57">
        <f t="shared" ref="B59:B60" si="1">IF(A59="Raum Königin Luise- bis 80 Pers.",300,IF(A59="Raum Kaiser Wilhelm- bis 18 Pers",150,IF(A59="Clubzimmer- im Haupthaus- bis 10 Pers.",120,IF(A59="nicht ausgewählt",0))))</f>
        <v>0</v>
      </c>
      <c r="C59" s="33"/>
    </row>
    <row r="60" spans="1:4" ht="17.25" thickBot="1" x14ac:dyDescent="0.35">
      <c r="A60" s="42" t="s">
        <v>31</v>
      </c>
      <c r="B60" s="57">
        <f t="shared" si="1"/>
        <v>0</v>
      </c>
      <c r="C60" s="33"/>
    </row>
    <row r="61" spans="1:4" ht="17.25" thickBot="1" x14ac:dyDescent="0.35">
      <c r="A61" s="37" t="s">
        <v>48</v>
      </c>
      <c r="B61" s="58">
        <f>SUM(B58:B60)</f>
        <v>0</v>
      </c>
      <c r="C61" s="34"/>
    </row>
    <row r="63" spans="1:4" ht="17.25" thickBot="1" x14ac:dyDescent="0.35"/>
    <row r="64" spans="1:4" ht="21.75" thickBot="1" x14ac:dyDescent="0.4">
      <c r="A64" s="38" t="s">
        <v>55</v>
      </c>
      <c r="B64" s="60">
        <f>SUM(B61+D46+C37)</f>
        <v>0</v>
      </c>
    </row>
    <row r="68" spans="1:4" ht="17.25" thickBot="1" x14ac:dyDescent="0.35"/>
    <row r="69" spans="1:4" x14ac:dyDescent="0.3">
      <c r="A69" s="89" t="s">
        <v>63</v>
      </c>
      <c r="B69" s="90"/>
    </row>
    <row r="70" spans="1:4" ht="17.25" thickBot="1" x14ac:dyDescent="0.35">
      <c r="A70" s="61"/>
      <c r="B70" s="62" t="s">
        <v>64</v>
      </c>
    </row>
    <row r="71" spans="1:4" x14ac:dyDescent="0.3">
      <c r="A71" s="63" t="s">
        <v>65</v>
      </c>
      <c r="B71" s="65"/>
    </row>
    <row r="72" spans="1:4" x14ac:dyDescent="0.3">
      <c r="A72" s="41" t="s">
        <v>68</v>
      </c>
      <c r="B72" s="66"/>
    </row>
    <row r="73" spans="1:4" x14ac:dyDescent="0.3">
      <c r="A73" s="41" t="s">
        <v>13</v>
      </c>
      <c r="B73" s="66"/>
    </row>
    <row r="74" spans="1:4" x14ac:dyDescent="0.3">
      <c r="A74" s="42" t="s">
        <v>69</v>
      </c>
      <c r="B74" s="67"/>
    </row>
    <row r="75" spans="1:4" x14ac:dyDescent="0.3">
      <c r="A75" s="42" t="s">
        <v>18</v>
      </c>
      <c r="B75" s="67"/>
    </row>
    <row r="76" spans="1:4" ht="17.25" thickBot="1" x14ac:dyDescent="0.35">
      <c r="A76" s="64" t="s">
        <v>66</v>
      </c>
      <c r="B76" s="68"/>
    </row>
    <row r="78" spans="1:4" ht="17.25" thickBot="1" x14ac:dyDescent="0.35"/>
    <row r="79" spans="1:4" ht="17.25" thickBot="1" x14ac:dyDescent="0.35">
      <c r="A79" s="91" t="s">
        <v>67</v>
      </c>
      <c r="B79" s="92"/>
      <c r="C79" s="92"/>
      <c r="D79" s="69"/>
    </row>
    <row r="80" spans="1:4" ht="16.5" customHeight="1" x14ac:dyDescent="0.3">
      <c r="A80" s="74"/>
      <c r="B80" s="75"/>
      <c r="C80" s="75"/>
      <c r="D80" s="76"/>
    </row>
    <row r="81" spans="1:4" x14ac:dyDescent="0.3">
      <c r="A81" s="77"/>
      <c r="B81" s="78"/>
      <c r="C81" s="78"/>
      <c r="D81" s="79"/>
    </row>
    <row r="82" spans="1:4" x14ac:dyDescent="0.3">
      <c r="A82" s="77"/>
      <c r="B82" s="78"/>
      <c r="C82" s="78"/>
      <c r="D82" s="79"/>
    </row>
    <row r="83" spans="1:4" x14ac:dyDescent="0.3">
      <c r="A83" s="77"/>
      <c r="B83" s="78"/>
      <c r="C83" s="78"/>
      <c r="D83" s="79"/>
    </row>
    <row r="84" spans="1:4" x14ac:dyDescent="0.3">
      <c r="A84" s="77"/>
      <c r="B84" s="78"/>
      <c r="C84" s="78"/>
      <c r="D84" s="79"/>
    </row>
    <row r="85" spans="1:4" x14ac:dyDescent="0.3">
      <c r="A85" s="77"/>
      <c r="B85" s="78"/>
      <c r="C85" s="78"/>
      <c r="D85" s="79"/>
    </row>
    <row r="86" spans="1:4" x14ac:dyDescent="0.3">
      <c r="A86" s="77"/>
      <c r="B86" s="78"/>
      <c r="C86" s="78"/>
      <c r="D86" s="79"/>
    </row>
    <row r="87" spans="1:4" x14ac:dyDescent="0.3">
      <c r="A87" s="77"/>
      <c r="B87" s="78"/>
      <c r="C87" s="78"/>
      <c r="D87" s="79"/>
    </row>
    <row r="88" spans="1:4" ht="17.25" thickBot="1" x14ac:dyDescent="0.35">
      <c r="A88" s="80"/>
      <c r="B88" s="81"/>
      <c r="C88" s="81"/>
      <c r="D88" s="82"/>
    </row>
    <row r="89" spans="1:4" x14ac:dyDescent="0.3">
      <c r="A89" s="73"/>
      <c r="B89" s="73"/>
      <c r="C89" s="73"/>
    </row>
  </sheetData>
  <sheetProtection algorithmName="SHA-512" hashValue="1cpqaHqK5rqWs4xytp6o/hrCozMuAy5GTtMGfqCd3y61Ymg2zub93lRgFHP2A52roCXs+k/eGubPh1nBnsK9lA==" saltValue="DiNptBRmk9DDh7xd/Eaxmg==" spinCount="100000" sheet="1" objects="1" scenarios="1"/>
  <mergeCells count="7">
    <mergeCell ref="A89:C89"/>
    <mergeCell ref="A80:D88"/>
    <mergeCell ref="B4:C4"/>
    <mergeCell ref="B5:C5"/>
    <mergeCell ref="B6:C6"/>
    <mergeCell ref="A69:B69"/>
    <mergeCell ref="A79:C79"/>
  </mergeCells>
  <pageMargins left="0.11811023622047245" right="0.11811023622047245" top="0.19685039370078741" bottom="0.19685039370078741" header="0.31496062992125984" footer="0.31496062992125984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BC259C0D-E7DA-4BDF-812C-A77A4138F7D5}">
          <x14:formula1>
            <xm:f>Tabelle2!$A$39:$A$118</xm:f>
          </x14:formula1>
          <xm:sqref>B6</xm:sqref>
        </x14:dataValidation>
        <x14:dataValidation type="list" allowBlank="1" showInputMessage="1" showErrorMessage="1" xr:uid="{ECF080B3-9DA2-4F86-A8D2-2662CB94FCF8}">
          <x14:formula1>
            <xm:f>Tabelle2!$D$55:$D$58</xm:f>
          </x14:formula1>
          <xm:sqref>A58:A60</xm:sqref>
        </x14:dataValidation>
        <x14:dataValidation type="list" allowBlank="1" showInputMessage="1" showErrorMessage="1" xr:uid="{62597856-EB29-4D84-93FC-56816F00ECD3}">
          <x14:formula1>
            <xm:f>Tabelle2!$A$10:$A$19</xm:f>
          </x14:formula1>
          <xm:sqref>A29:A32 A16:A20</xm:sqref>
        </x14:dataValidation>
        <x14:dataValidation type="list" allowBlank="1" showInputMessage="1" showErrorMessage="1" xr:uid="{380D1EDE-416C-42AE-A787-C950F8BE41D6}">
          <x14:formula1>
            <xm:f>Tabelle2!$A$21:$A$28</xm:f>
          </x14:formula1>
          <xm:sqref>A23:A26</xm:sqref>
        </x14:dataValidation>
        <x14:dataValidation type="list" allowBlank="1" showInputMessage="1" showErrorMessage="1" xr:uid="{EA2D2A6B-F504-4B02-AA55-C585D99060B7}">
          <x14:formula1>
            <xm:f>Tabelle2!$A$4:$A$8</xm:f>
          </x14:formula1>
          <xm:sqref>A13</xm:sqref>
        </x14:dataValidation>
        <x14:dataValidation type="list" allowBlank="1" showInputMessage="1" showErrorMessage="1" xr:uid="{69BF1D15-1CC0-47F7-84BC-6789E6A476BA}">
          <x14:formula1>
            <xm:f>Tabelle2!$D$40:$D$52</xm:f>
          </x14:formula1>
          <xm:sqref>A40:A45</xm:sqref>
        </x14:dataValidation>
        <x14:dataValidation type="list" allowBlank="1" showInputMessage="1" showErrorMessage="1" xr:uid="{D3A10602-AEEF-4068-B9C8-7FB3F5B5C7E0}">
          <x14:formula1>
            <xm:f>Tabelle2!$A$30:$A$35</xm:f>
          </x14:formula1>
          <xm:sqref>A35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22E8A-95D3-4756-81B7-D467B10C5783}">
  <dimension ref="A3:D118"/>
  <sheetViews>
    <sheetView workbookViewId="0">
      <selection activeCell="G23" sqref="G23"/>
    </sheetView>
  </sheetViews>
  <sheetFormatPr baseColWidth="10" defaultRowHeight="16.5" x14ac:dyDescent="0.3"/>
  <sheetData>
    <row r="3" spans="1:1" x14ac:dyDescent="0.3">
      <c r="A3" s="3" t="s">
        <v>4</v>
      </c>
    </row>
    <row r="4" spans="1:1" x14ac:dyDescent="0.3">
      <c r="A4" s="4" t="s">
        <v>60</v>
      </c>
    </row>
    <row r="5" spans="1:1" x14ac:dyDescent="0.3">
      <c r="A5" s="4" t="s">
        <v>70</v>
      </c>
    </row>
    <row r="6" spans="1:1" x14ac:dyDescent="0.3">
      <c r="A6" s="4" t="s">
        <v>71</v>
      </c>
    </row>
    <row r="7" spans="1:1" x14ac:dyDescent="0.3">
      <c r="A7" s="2" t="s">
        <v>25</v>
      </c>
    </row>
    <row r="8" spans="1:1" x14ac:dyDescent="0.3">
      <c r="A8" s="2" t="s">
        <v>31</v>
      </c>
    </row>
    <row r="9" spans="1:1" x14ac:dyDescent="0.3">
      <c r="A9" s="5" t="s">
        <v>5</v>
      </c>
    </row>
    <row r="10" spans="1:1" x14ac:dyDescent="0.3">
      <c r="A10" s="4" t="s">
        <v>6</v>
      </c>
    </row>
    <row r="11" spans="1:1" x14ac:dyDescent="0.3">
      <c r="A11" s="4" t="s">
        <v>7</v>
      </c>
    </row>
    <row r="12" spans="1:1" x14ac:dyDescent="0.3">
      <c r="A12" s="4" t="s">
        <v>8</v>
      </c>
    </row>
    <row r="13" spans="1:1" x14ac:dyDescent="0.3">
      <c r="A13" s="4" t="s">
        <v>9</v>
      </c>
    </row>
    <row r="14" spans="1:1" x14ac:dyDescent="0.3">
      <c r="A14" s="4" t="s">
        <v>24</v>
      </c>
    </row>
    <row r="15" spans="1:1" x14ac:dyDescent="0.3">
      <c r="A15" s="4" t="s">
        <v>10</v>
      </c>
    </row>
    <row r="16" spans="1:1" x14ac:dyDescent="0.3">
      <c r="A16" s="4" t="s">
        <v>11</v>
      </c>
    </row>
    <row r="17" spans="1:1" x14ac:dyDescent="0.3">
      <c r="A17" s="4" t="s">
        <v>12</v>
      </c>
    </row>
    <row r="18" spans="1:1" x14ac:dyDescent="0.3">
      <c r="A18" s="4" t="s">
        <v>25</v>
      </c>
    </row>
    <row r="19" spans="1:1" x14ac:dyDescent="0.3">
      <c r="A19" s="4" t="s">
        <v>31</v>
      </c>
    </row>
    <row r="20" spans="1:1" x14ac:dyDescent="0.3">
      <c r="A20" s="3" t="s">
        <v>13</v>
      </c>
    </row>
    <row r="21" spans="1:1" x14ac:dyDescent="0.3">
      <c r="A21" s="7" t="s">
        <v>61</v>
      </c>
    </row>
    <row r="22" spans="1:1" x14ac:dyDescent="0.3">
      <c r="A22" s="7" t="s">
        <v>14</v>
      </c>
    </row>
    <row r="23" spans="1:1" x14ac:dyDescent="0.3">
      <c r="A23" s="7" t="s">
        <v>15</v>
      </c>
    </row>
    <row r="24" spans="1:1" x14ac:dyDescent="0.3">
      <c r="A24" s="7" t="s">
        <v>16</v>
      </c>
    </row>
    <row r="25" spans="1:1" x14ac:dyDescent="0.3">
      <c r="A25" s="4" t="s">
        <v>17</v>
      </c>
    </row>
    <row r="26" spans="1:1" x14ac:dyDescent="0.3">
      <c r="A26" s="7" t="s">
        <v>62</v>
      </c>
    </row>
    <row r="27" spans="1:1" x14ac:dyDescent="0.3">
      <c r="A27" s="7" t="s">
        <v>26</v>
      </c>
    </row>
    <row r="28" spans="1:1" x14ac:dyDescent="0.3">
      <c r="A28" s="7" t="s">
        <v>31</v>
      </c>
    </row>
    <row r="29" spans="1:1" x14ac:dyDescent="0.3">
      <c r="A29" s="8" t="s">
        <v>18</v>
      </c>
    </row>
    <row r="30" spans="1:1" x14ac:dyDescent="0.3">
      <c r="A30" s="6" t="s">
        <v>19</v>
      </c>
    </row>
    <row r="31" spans="1:1" x14ac:dyDescent="0.3">
      <c r="A31" s="6" t="s">
        <v>20</v>
      </c>
    </row>
    <row r="32" spans="1:1" x14ac:dyDescent="0.3">
      <c r="A32" s="6" t="s">
        <v>21</v>
      </c>
    </row>
    <row r="33" spans="1:4" x14ac:dyDescent="0.3">
      <c r="A33" s="6" t="s">
        <v>78</v>
      </c>
    </row>
    <row r="34" spans="1:4" x14ac:dyDescent="0.3">
      <c r="A34" s="6" t="s">
        <v>26</v>
      </c>
    </row>
    <row r="35" spans="1:4" x14ac:dyDescent="0.3">
      <c r="A35" s="6" t="s">
        <v>31</v>
      </c>
    </row>
    <row r="39" spans="1:4" x14ac:dyDescent="0.3">
      <c r="A39">
        <v>1</v>
      </c>
      <c r="D39" s="1" t="s">
        <v>33</v>
      </c>
    </row>
    <row r="40" spans="1:4" x14ac:dyDescent="0.3">
      <c r="A40">
        <v>2</v>
      </c>
      <c r="D40" s="6" t="s">
        <v>34</v>
      </c>
    </row>
    <row r="41" spans="1:4" x14ac:dyDescent="0.3">
      <c r="A41">
        <v>3</v>
      </c>
      <c r="D41" s="4" t="s">
        <v>35</v>
      </c>
    </row>
    <row r="42" spans="1:4" x14ac:dyDescent="0.3">
      <c r="A42">
        <v>4</v>
      </c>
      <c r="D42" s="4" t="s">
        <v>36</v>
      </c>
    </row>
    <row r="43" spans="1:4" x14ac:dyDescent="0.3">
      <c r="A43">
        <v>5</v>
      </c>
      <c r="D43" s="4" t="s">
        <v>37</v>
      </c>
    </row>
    <row r="44" spans="1:4" x14ac:dyDescent="0.3">
      <c r="A44">
        <v>6</v>
      </c>
      <c r="D44" s="4" t="s">
        <v>74</v>
      </c>
    </row>
    <row r="45" spans="1:4" x14ac:dyDescent="0.3">
      <c r="A45">
        <v>7</v>
      </c>
      <c r="D45" s="4" t="s">
        <v>75</v>
      </c>
    </row>
    <row r="46" spans="1:4" x14ac:dyDescent="0.3">
      <c r="A46">
        <v>8</v>
      </c>
      <c r="D46" s="4" t="s">
        <v>73</v>
      </c>
    </row>
    <row r="47" spans="1:4" x14ac:dyDescent="0.3">
      <c r="A47">
        <v>9</v>
      </c>
      <c r="D47" s="4" t="s">
        <v>39</v>
      </c>
    </row>
    <row r="48" spans="1:4" x14ac:dyDescent="0.3">
      <c r="A48">
        <v>10</v>
      </c>
      <c r="D48" s="4" t="s">
        <v>40</v>
      </c>
    </row>
    <row r="49" spans="1:4" x14ac:dyDescent="0.3">
      <c r="A49">
        <v>11</v>
      </c>
      <c r="D49" s="4" t="s">
        <v>38</v>
      </c>
    </row>
    <row r="50" spans="1:4" x14ac:dyDescent="0.3">
      <c r="A50">
        <v>12</v>
      </c>
      <c r="D50" s="4" t="s">
        <v>77</v>
      </c>
    </row>
    <row r="51" spans="1:4" x14ac:dyDescent="0.3">
      <c r="A51">
        <v>13</v>
      </c>
      <c r="D51" s="4" t="s">
        <v>25</v>
      </c>
    </row>
    <row r="52" spans="1:4" x14ac:dyDescent="0.3">
      <c r="A52">
        <v>14</v>
      </c>
      <c r="D52" s="4" t="s">
        <v>31</v>
      </c>
    </row>
    <row r="53" spans="1:4" x14ac:dyDescent="0.3">
      <c r="A53">
        <v>15</v>
      </c>
    </row>
    <row r="54" spans="1:4" x14ac:dyDescent="0.3">
      <c r="A54">
        <v>16</v>
      </c>
      <c r="D54" s="8" t="s">
        <v>43</v>
      </c>
    </row>
    <row r="55" spans="1:4" x14ac:dyDescent="0.3">
      <c r="A55">
        <v>17</v>
      </c>
      <c r="D55" s="6" t="s">
        <v>57</v>
      </c>
    </row>
    <row r="56" spans="1:4" x14ac:dyDescent="0.3">
      <c r="A56">
        <v>18</v>
      </c>
      <c r="D56" s="6" t="s">
        <v>58</v>
      </c>
    </row>
    <row r="57" spans="1:4" x14ac:dyDescent="0.3">
      <c r="A57">
        <v>19</v>
      </c>
      <c r="D57" s="6" t="s">
        <v>59</v>
      </c>
    </row>
    <row r="58" spans="1:4" x14ac:dyDescent="0.3">
      <c r="A58">
        <v>20</v>
      </c>
      <c r="D58" s="6" t="s">
        <v>31</v>
      </c>
    </row>
    <row r="59" spans="1:4" x14ac:dyDescent="0.3">
      <c r="A59">
        <v>21</v>
      </c>
    </row>
    <row r="60" spans="1:4" x14ac:dyDescent="0.3">
      <c r="A60">
        <v>22</v>
      </c>
      <c r="D60" s="6" t="s">
        <v>44</v>
      </c>
    </row>
    <row r="61" spans="1:4" x14ac:dyDescent="0.3">
      <c r="A61">
        <v>23</v>
      </c>
      <c r="D61" s="6" t="s">
        <v>45</v>
      </c>
    </row>
    <row r="62" spans="1:4" x14ac:dyDescent="0.3">
      <c r="A62">
        <v>24</v>
      </c>
      <c r="D62" s="6" t="s">
        <v>46</v>
      </c>
    </row>
    <row r="63" spans="1:4" x14ac:dyDescent="0.3">
      <c r="A63">
        <v>25</v>
      </c>
      <c r="D63" s="6" t="s">
        <v>47</v>
      </c>
    </row>
    <row r="64" spans="1:4" x14ac:dyDescent="0.3">
      <c r="A64">
        <v>26</v>
      </c>
    </row>
    <row r="65" spans="1:1" x14ac:dyDescent="0.3">
      <c r="A65">
        <v>27</v>
      </c>
    </row>
    <row r="66" spans="1:1" x14ac:dyDescent="0.3">
      <c r="A66">
        <v>28</v>
      </c>
    </row>
    <row r="67" spans="1:1" x14ac:dyDescent="0.3">
      <c r="A67">
        <v>29</v>
      </c>
    </row>
    <row r="68" spans="1:1" x14ac:dyDescent="0.3">
      <c r="A68">
        <v>30</v>
      </c>
    </row>
    <row r="69" spans="1:1" x14ac:dyDescent="0.3">
      <c r="A69">
        <v>31</v>
      </c>
    </row>
    <row r="70" spans="1:1" x14ac:dyDescent="0.3">
      <c r="A70">
        <v>32</v>
      </c>
    </row>
    <row r="71" spans="1:1" x14ac:dyDescent="0.3">
      <c r="A71">
        <v>33</v>
      </c>
    </row>
    <row r="72" spans="1:1" x14ac:dyDescent="0.3">
      <c r="A72">
        <v>34</v>
      </c>
    </row>
    <row r="73" spans="1:1" x14ac:dyDescent="0.3">
      <c r="A73">
        <v>35</v>
      </c>
    </row>
    <row r="74" spans="1:1" x14ac:dyDescent="0.3">
      <c r="A74">
        <v>36</v>
      </c>
    </row>
    <row r="75" spans="1:1" x14ac:dyDescent="0.3">
      <c r="A75">
        <v>37</v>
      </c>
    </row>
    <row r="76" spans="1:1" x14ac:dyDescent="0.3">
      <c r="A76">
        <v>38</v>
      </c>
    </row>
    <row r="77" spans="1:1" x14ac:dyDescent="0.3">
      <c r="A77">
        <v>39</v>
      </c>
    </row>
    <row r="78" spans="1:1" x14ac:dyDescent="0.3">
      <c r="A78">
        <v>40</v>
      </c>
    </row>
    <row r="79" spans="1:1" x14ac:dyDescent="0.3">
      <c r="A79">
        <v>41</v>
      </c>
    </row>
    <row r="80" spans="1:1" x14ac:dyDescent="0.3">
      <c r="A80">
        <v>42</v>
      </c>
    </row>
    <row r="81" spans="1:1" x14ac:dyDescent="0.3">
      <c r="A81">
        <v>43</v>
      </c>
    </row>
    <row r="82" spans="1:1" x14ac:dyDescent="0.3">
      <c r="A82">
        <v>44</v>
      </c>
    </row>
    <row r="83" spans="1:1" x14ac:dyDescent="0.3">
      <c r="A83">
        <v>45</v>
      </c>
    </row>
    <row r="84" spans="1:1" x14ac:dyDescent="0.3">
      <c r="A84">
        <v>46</v>
      </c>
    </row>
    <row r="85" spans="1:1" x14ac:dyDescent="0.3">
      <c r="A85">
        <v>47</v>
      </c>
    </row>
    <row r="86" spans="1:1" x14ac:dyDescent="0.3">
      <c r="A86">
        <v>48</v>
      </c>
    </row>
    <row r="87" spans="1:1" x14ac:dyDescent="0.3">
      <c r="A87">
        <v>49</v>
      </c>
    </row>
    <row r="88" spans="1:1" x14ac:dyDescent="0.3">
      <c r="A88">
        <v>50</v>
      </c>
    </row>
    <row r="89" spans="1:1" x14ac:dyDescent="0.3">
      <c r="A89">
        <v>51</v>
      </c>
    </row>
    <row r="90" spans="1:1" x14ac:dyDescent="0.3">
      <c r="A90">
        <v>52</v>
      </c>
    </row>
    <row r="91" spans="1:1" x14ac:dyDescent="0.3">
      <c r="A91">
        <v>53</v>
      </c>
    </row>
    <row r="92" spans="1:1" x14ac:dyDescent="0.3">
      <c r="A92">
        <v>54</v>
      </c>
    </row>
    <row r="93" spans="1:1" x14ac:dyDescent="0.3">
      <c r="A93">
        <v>55</v>
      </c>
    </row>
    <row r="94" spans="1:1" x14ac:dyDescent="0.3">
      <c r="A94">
        <v>56</v>
      </c>
    </row>
    <row r="95" spans="1:1" x14ac:dyDescent="0.3">
      <c r="A95">
        <v>57</v>
      </c>
    </row>
    <row r="96" spans="1:1" x14ac:dyDescent="0.3">
      <c r="A96">
        <v>58</v>
      </c>
    </row>
    <row r="97" spans="1:1" x14ac:dyDescent="0.3">
      <c r="A97">
        <v>59</v>
      </c>
    </row>
    <row r="98" spans="1:1" x14ac:dyDescent="0.3">
      <c r="A98">
        <v>60</v>
      </c>
    </row>
    <row r="99" spans="1:1" x14ac:dyDescent="0.3">
      <c r="A99">
        <v>61</v>
      </c>
    </row>
    <row r="100" spans="1:1" x14ac:dyDescent="0.3">
      <c r="A100">
        <v>62</v>
      </c>
    </row>
    <row r="101" spans="1:1" x14ac:dyDescent="0.3">
      <c r="A101">
        <v>63</v>
      </c>
    </row>
    <row r="102" spans="1:1" x14ac:dyDescent="0.3">
      <c r="A102">
        <v>64</v>
      </c>
    </row>
    <row r="103" spans="1:1" x14ac:dyDescent="0.3">
      <c r="A103">
        <v>65</v>
      </c>
    </row>
    <row r="104" spans="1:1" x14ac:dyDescent="0.3">
      <c r="A104">
        <v>66</v>
      </c>
    </row>
    <row r="105" spans="1:1" x14ac:dyDescent="0.3">
      <c r="A105">
        <v>67</v>
      </c>
    </row>
    <row r="106" spans="1:1" x14ac:dyDescent="0.3">
      <c r="A106">
        <v>68</v>
      </c>
    </row>
    <row r="107" spans="1:1" x14ac:dyDescent="0.3">
      <c r="A107">
        <v>69</v>
      </c>
    </row>
    <row r="108" spans="1:1" x14ac:dyDescent="0.3">
      <c r="A108">
        <v>70</v>
      </c>
    </row>
    <row r="109" spans="1:1" x14ac:dyDescent="0.3">
      <c r="A109">
        <v>71</v>
      </c>
    </row>
    <row r="110" spans="1:1" x14ac:dyDescent="0.3">
      <c r="A110">
        <v>72</v>
      </c>
    </row>
    <row r="111" spans="1:1" x14ac:dyDescent="0.3">
      <c r="A111">
        <v>73</v>
      </c>
    </row>
    <row r="112" spans="1:1" x14ac:dyDescent="0.3">
      <c r="A112">
        <v>74</v>
      </c>
    </row>
    <row r="113" spans="1:1" x14ac:dyDescent="0.3">
      <c r="A113">
        <v>75</v>
      </c>
    </row>
    <row r="114" spans="1:1" x14ac:dyDescent="0.3">
      <c r="A114">
        <v>76</v>
      </c>
    </row>
    <row r="115" spans="1:1" x14ac:dyDescent="0.3">
      <c r="A115">
        <v>77</v>
      </c>
    </row>
    <row r="116" spans="1:1" x14ac:dyDescent="0.3">
      <c r="A116">
        <v>78</v>
      </c>
    </row>
    <row r="117" spans="1:1" x14ac:dyDescent="0.3">
      <c r="A117">
        <v>79</v>
      </c>
    </row>
    <row r="118" spans="1:1" x14ac:dyDescent="0.3">
      <c r="A118">
        <v>80</v>
      </c>
    </row>
  </sheetData>
  <sheetProtection algorithmName="SHA-512" hashValue="cB+a4XDZN1xJjVL7gp9UfQ8Jo57LLfk0LLqMrZaTXDOiHzISJi/C5h469TZP8LvL2BW8w34ykYDmjdiRQoJYWg==" saltValue="dRx10lGYAGn/7sjRvR6A1Q==" spinCount="100000" sheet="1" objects="1" scenario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9 3 R p V u 0 y H U y l A A A A 9 g A A A B I A H A B D b 2 5 m a W c v U G F j a 2 F n Z S 5 4 b W w g o h g A K K A U A A A A A A A A A A A A A A A A A A A A A A A A A A A A h Y 9 L C s I w G I S v U r J v X k W Q 8 j d d q D s L g i B u Q x r b Y J t K k 5 r e z Y V H 8 g p W f O 5 c z s w 3 M H O 7 X C E f 2 y Y 6 6 9 6 Z z m a I Y Y o i b V V X G l t l a P C H e I 5 y A R u p j r L S 0 Q R b l 4 7 O Z K j 2 / p Q S E k L A I c F d X x F O K S P 7 Y r 1 V t W 5 l b K z z 0 i q N P q 3 y f w s J 2 D 3 H C I 4 Z 4 3 j G E 0 y B v E 0 o j P 0 C f N r 7 S H 9 M W A y N H 3 o t S h 0 v V 0 D e E s j r g 7 g D U E s D B B Q A A g A I A P d 0 a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3 d G l W K I p H u A 4 A A A A R A A A A E w A c A E Z v c m 1 1 b G F z L 1 N l Y 3 R p b 2 4 x L m 0 g o h g A K K A U A A A A A A A A A A A A A A A A A A A A A A A A A A A A K 0 5 N L s n M z 1 M I h t C G 1 g B Q S w E C L Q A U A A I A C A D 3 d G l W 7 T I d T K U A A A D 2 A A A A E g A A A A A A A A A A A A A A A A A A A A A A Q 2 9 u Z m l n L 1 B h Y 2 t h Z 2 U u e G 1 s U E s B A i 0 A F A A C A A g A 9 3 R p V g / K 6 a u k A A A A 6 Q A A A B M A A A A A A A A A A A A A A A A A 8 Q A A A F t D b 2 5 0 Z W 5 0 X 1 R 5 c G V z X S 5 4 b W x Q S w E C L Q A U A A I A C A D 3 d G l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s i Q w b d K b y 0 S T s 3 P h V Y X 0 0 Q A A A A A C A A A A A A A D Z g A A w A A A A B A A A A D / n G l r Y / C t k y u 1 x M C 5 T U T F A A A A A A S A A A C g A A A A E A A A A L K a C p E O f V U 5 C a 4 q c y g z u w R Q A A A A 1 4 + 7 / d I E t z N e k U N X F t Z L w s K 6 m 6 U R 7 p 5 Y 0 l Z z k o W Y h q D 2 W R P H V E I 2 M v U q a N 9 i 2 h Q G V u J q G q / w k O W O q q i n E c 4 W j S V R q P i j s X u J N / 6 a E V D o W 0 I U A A A A 4 E T z c a 8 N 7 n 3 y c I u 4 L 1 W N O b C o 2 p k = < / D a t a M a s h u p > 
</file>

<file path=customXml/itemProps1.xml><?xml version="1.0" encoding="utf-8"?>
<ds:datastoreItem xmlns:ds="http://schemas.openxmlformats.org/officeDocument/2006/customXml" ds:itemID="{F1C40091-1F0B-41C9-88DE-58454AA9444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Kalkulation Ganztagspauschale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Kricheldorf</dc:creator>
  <cp:lastModifiedBy>Stefanie Kricheldorf</cp:lastModifiedBy>
  <cp:lastPrinted>2023-03-09T11:45:27Z</cp:lastPrinted>
  <dcterms:created xsi:type="dcterms:W3CDTF">2023-03-09T10:26:21Z</dcterms:created>
  <dcterms:modified xsi:type="dcterms:W3CDTF">2024-02-19T14:39:49Z</dcterms:modified>
</cp:coreProperties>
</file>